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6" yWindow="84" windowWidth="11064" windowHeight="12732" activeTab="0"/>
  </bookViews>
  <sheets>
    <sheet name="исполнение" sheetId="1" r:id="rId1"/>
  </sheets>
  <externalReferences>
    <externalReference r:id="rId4"/>
  </externalReferences>
  <definedNames>
    <definedName name="_xlnm.Print_Titles" localSheetId="0">'исполнение'!$4:$5</definedName>
    <definedName name="_xlnm.Print_Area" localSheetId="0">'исполнение'!$A$1:$F$95</definedName>
  </definedNames>
  <calcPr fullCalcOnLoad="1"/>
</workbook>
</file>

<file path=xl/sharedStrings.xml><?xml version="1.0" encoding="utf-8"?>
<sst xmlns="http://schemas.openxmlformats.org/spreadsheetml/2006/main" count="187" uniqueCount="182">
  <si>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</si>
  <si>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</si>
  <si>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</si>
  <si>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</si>
  <si>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</si>
  <si>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</si>
  <si>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</si>
  <si>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</si>
  <si>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</si>
  <si>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</si>
  <si>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</si>
  <si>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</si>
  <si>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</si>
  <si>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</si>
  <si>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</si>
  <si>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</si>
  <si>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</si>
  <si>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</si>
  <si>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</si>
  <si>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</si>
  <si>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</si>
  <si>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</si>
  <si>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</si>
  <si>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</si>
  <si>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</si>
  <si>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</si>
  <si>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</si>
  <si>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</si>
  <si>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</si>
  <si>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</si>
  <si>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</si>
  <si>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</si>
  <si>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</si>
  <si>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</si>
  <si>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</si>
  <si>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</si>
  <si>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</si>
  <si>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</si>
  <si>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</si>
  <si>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</si>
  <si>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</si>
  <si>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</si>
  <si>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</si>
  <si>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</si>
  <si>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</si>
  <si>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</si>
  <si>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</si>
  <si>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</si>
  <si>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</si>
  <si>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</si>
  <si>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</si>
  <si>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</si>
  <si>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</si>
  <si>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</si>
  <si>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</si>
  <si>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</si>
  <si>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</si>
  <si>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</si>
  <si>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</si>
  <si>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</si>
  <si>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</si>
  <si>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</si>
  <si>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</si>
  <si>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</si>
  <si>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</si>
  <si>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</si>
  <si>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</si>
  <si>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</si>
  <si>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</si>
  <si>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</si>
  <si>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</si>
  <si>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</si>
  <si>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</si>
  <si>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</si>
  <si>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</si>
  <si>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</si>
  <si>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</si>
  <si>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</si>
  <si>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</si>
  <si>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</si>
  <si>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</si>
  <si>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</si>
  <si>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</si>
  <si>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</si>
  <si>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</si>
  <si>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</si>
  <si>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</si>
  <si>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</si>
  <si>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</si>
  <si>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</si>
  <si>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</si>
  <si>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</si>
  <si>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</si>
  <si>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</si>
  <si>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</si>
  <si>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</si>
  <si>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</si>
  <si>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</si>
  <si>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</si>
  <si>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</si>
  <si>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</si>
  <si>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</si>
  <si>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</si>
  <si>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</si>
  <si>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</si>
  <si>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</si>
  <si>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</si>
  <si>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</si>
  <si>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</si>
  <si>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</si>
  <si>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</si>
  <si>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</si>
  <si>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</si>
  <si>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</si>
  <si>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</si>
  <si>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</si>
  <si>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</si>
  <si>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</si>
  <si>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</si>
  <si>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</si>
  <si>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</si>
  <si>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</si>
  <si>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</si>
  <si>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</si>
  <si>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</si>
  <si>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</si>
  <si>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</si>
  <si>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</si>
  <si>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</si>
  <si>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</si>
  <si>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</si>
  <si>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</si>
  <si>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</si>
  <si>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</si>
  <si>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</si>
  <si>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</si>
  <si>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</si>
  <si>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</si>
  <si>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</si>
  <si>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</si>
  <si>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</si>
  <si>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</si>
  <si>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</si>
  <si>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</si>
  <si>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</si>
  <si>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</si>
  <si>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</si>
  <si>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</si>
  <si>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</si>
  <si>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</si>
  <si>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</si>
  <si>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</si>
  <si>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</si>
  <si>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</si>
  <si>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</si>
  <si>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</si>
  <si>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</si>
  <si>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</si>
  <si>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</si>
  <si>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</si>
  <si>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</si>
  <si>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</si>
  <si>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</si>
  <si>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>0410</t>
  </si>
  <si>
    <t>0600</t>
  </si>
  <si>
    <t>0605</t>
  </si>
  <si>
    <t>ОХРАНА ОКРУЖАЮЩЕЙ СРЕДЫ</t>
  </si>
  <si>
    <t xml:space="preserve">Другие вопросы в области охраны окружающей среды </t>
  </si>
  <si>
    <t>Связь и информатика</t>
  </si>
  <si>
    <t>1.09.00000.00.0000.000</t>
  </si>
  <si>
    <t>1.09.07000.00.0000.110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</si>
  <si>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</si>
  <si>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</si>
  <si>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Раздел КБК </t>
  </si>
  <si>
    <t>% исполнения плана                                        за 1 полугодие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</si>
  <si>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</si>
  <si>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</si>
  <si>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Информация об исполнении бюджета 
 муниципального образования "Парабельский район" за 9 месяцев 2023 года</t>
  </si>
  <si>
    <t>1.11.05300.00.0000.120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</si>
  <si>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</si>
  <si>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План на                             9 месяцев </t>
  </si>
  <si>
    <t>рублей=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</si>
</sst>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53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186" fontId="13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186" fontId="12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51" fillId="0" borderId="10" xfId="0" applyNumberFormat="1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7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/>
    </xf>
    <xf numFmtId="186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86" fontId="12" fillId="0" borderId="10" xfId="0" applyNumberFormat="1" applyFont="1" applyFill="1" applyBorder="1" applyAlignment="1">
      <alignment horizontal="center" wrapText="1"/>
    </xf>
    <xf numFmtId="186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86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7;&#1086;%20&#1082;&#1086;&#1085;&#1089;&#1086;&#1083;_&#1073;&#1102;&#1076;&#1078;&#1077;&#1090;&#1091;%209%20&#1084;&#1077;&#1089;&#1103;&#1094;&#1077;&#1074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64" zoomScaleSheetLayoutView="64" zoomScalePageLayoutView="0" workbookViewId="0" topLeftCell="B1">
      <pane ySplit="6" topLeftCell="A74" activePane="bottomLeft" state="frozen"/>
      <selection pane="topLeft" activeCell="A1" sqref="A1"/>
      <selection pane="bottomLeft" activeCell="B4" sqref="B4:B5"/>
    </sheetView>
  </sheetViews>
  <sheetFormatPr defaultColWidth="9.125" defaultRowHeight="12.75"/>
  <cols>
    <col min="1" max="1" width="24.50390625" style="51" customWidth="1"/>
    <col min="2" max="2" width="74.50390625" style="52" customWidth="1"/>
    <col min="3" max="3" width="19.50390625" style="2" bestFit="1" customWidth="1"/>
    <col min="4" max="4" width="17.50390625" style="2" customWidth="1"/>
    <col min="5" max="5" width="17.50390625" style="2" bestFit="1" customWidth="1"/>
    <col min="6" max="6" width="13.125" style="2" customWidth="1"/>
    <col min="7" max="7" width="17.375" style="22" customWidth="1"/>
    <col min="8" max="8" width="13.875" style="23" customWidth="1"/>
    <col min="9" max="9" width="14.125" style="23" customWidth="1"/>
    <col min="10" max="10" width="0.12890625" style="23" customWidth="1"/>
    <col min="11" max="11" width="12.50390625" style="23" customWidth="1"/>
    <col min="12" max="12" width="13.125" style="23" customWidth="1"/>
    <col min="13" max="15" width="9.125" style="23" customWidth="1"/>
    <col min="16" max="16" width="9.125" style="24" customWidth="1"/>
    <col min="17" max="16384" width="9.125" style="23" customWidth="1"/>
  </cols>
  <sheetData>
    <row r="1" spans="1:6" ht="15">
      <c r="A1" s="64"/>
      <c r="B1" s="21"/>
      <c r="C1" s="53"/>
      <c r="D1" s="20"/>
      <c r="E1" s="20"/>
      <c r="F1" s="20"/>
    </row>
    <row r="2" spans="1:6" ht="37.5" customHeight="1">
      <c r="A2" s="58" t="s">
        <v>177</v>
      </c>
      <c r="B2" s="59"/>
      <c r="C2" s="59"/>
      <c r="D2" s="59"/>
      <c r="E2" s="59"/>
      <c r="F2" s="59"/>
    </row>
    <row r="3" spans="1:7" ht="15">
      <c r="A3" s="62"/>
      <c r="B3" s="62"/>
      <c r="C3" s="62"/>
      <c r="D3" s="3"/>
      <c r="E3" s="61" t="s">
        <v>181</v>
      </c>
      <c r="F3" s="61"/>
      <c r="G3" s="25"/>
    </row>
    <row r="4" spans="1:12" ht="12.75">
      <c r="A4" s="54" t="s">
        <v>173</v>
      </c>
      <c r="B4" s="63" t="s">
        <v>4</v>
      </c>
      <c r="C4" s="54" t="s">
        <v>2</v>
      </c>
      <c r="D4" s="54" t="s">
        <v>180</v>
      </c>
      <c r="E4" s="54" t="s">
        <v>3</v>
      </c>
      <c r="F4" s="54" t="s">
        <v>174</v>
      </c>
      <c r="G4" s="26"/>
      <c r="H4" s="27"/>
      <c r="I4" s="27"/>
      <c r="J4" s="27"/>
      <c r="K4" s="27"/>
      <c r="L4" s="27"/>
    </row>
    <row r="5" spans="1:12" ht="81" customHeight="1">
      <c r="A5" s="54"/>
      <c r="B5" s="63"/>
      <c r="C5" s="54"/>
      <c r="D5" s="54"/>
      <c r="E5" s="54"/>
      <c r="F5" s="54"/>
      <c r="G5" s="26"/>
      <c r="H5" s="27"/>
      <c r="I5" s="27"/>
      <c r="J5" s="27"/>
      <c r="K5" s="27"/>
      <c r="L5" s="27"/>
    </row>
    <row r="6" spans="1:16" s="30" customFormat="1" ht="15">
      <c r="A6" s="55" t="s">
        <v>77</v>
      </c>
      <c r="B6" s="55"/>
      <c r="C6" s="55"/>
      <c r="D6" s="55"/>
      <c r="E6" s="55"/>
      <c r="F6" s="55"/>
      <c r="G6" s="28"/>
      <c r="H6" s="29"/>
      <c r="I6" s="29"/>
      <c r="J6" s="29"/>
      <c r="K6" s="29"/>
      <c r="L6" s="29"/>
      <c r="P6" s="31"/>
    </row>
    <row r="7" spans="1:16" s="37" customFormat="1" ht="15" hidden="1">
      <c r="A7" s="32" t="s">
        <v>89</v>
      </c>
      <c r="B7" s="33" t="s">
        <v>66</v>
      </c>
      <c r="C7" s="16">
        <f>C8+C10+C12+C16+C18+C20+C21+C23+C26+C28+C31</f>
        <v>277624400</v>
      </c>
      <c r="D7" s="16">
        <f>D8+D10+D12+D16+D18+D20+D21+D23+D26+D28+D31</f>
        <v>206611035</v>
      </c>
      <c r="E7" s="16">
        <f>E8+E10+E12+E16+E18+E20+E21+E23+E26+E28+E31</f>
        <v>220601121.49999997</v>
      </c>
      <c r="F7" s="16">
        <f aca="true" t="shared" si="0" ref="F7:F20">E7/D7*100</f>
        <v>106.77121940752099</v>
      </c>
      <c r="G7" s="34"/>
      <c r="H7" s="35"/>
      <c r="I7" s="36"/>
      <c r="J7" s="36"/>
      <c r="K7" s="36"/>
      <c r="L7" s="36"/>
      <c r="P7" s="36"/>
    </row>
    <row r="8" spans="1:16" s="37" customFormat="1" ht="15" hidden="1">
      <c r="A8" s="32" t="s">
        <v>90</v>
      </c>
      <c r="B8" s="33" t="s">
        <v>91</v>
      </c>
      <c r="C8" s="16">
        <f>C9</f>
        <v>217860800</v>
      </c>
      <c r="D8" s="16">
        <f>D9</f>
        <v>161583900</v>
      </c>
      <c r="E8" s="16">
        <f>E9</f>
        <v>175969780.75</v>
      </c>
      <c r="F8" s="16">
        <f t="shared" si="0"/>
        <v>108.90304092796374</v>
      </c>
      <c r="G8" s="34"/>
      <c r="H8" s="35"/>
      <c r="I8" s="36"/>
      <c r="J8" s="36"/>
      <c r="K8" s="36"/>
      <c r="L8" s="36"/>
      <c r="P8" s="36"/>
    </row>
    <row r="9" spans="1:16" s="43" customFormat="1" ht="15" hidden="1">
      <c r="A9" s="38" t="s">
        <v>92</v>
      </c>
      <c r="B9" s="39" t="s">
        <v>93</v>
      </c>
      <c r="C9" s="17">
        <v>217860800</v>
      </c>
      <c r="D9" s="15">
        <v>161583900</v>
      </c>
      <c r="E9" s="15">
        <v>175969780.75</v>
      </c>
      <c r="F9" s="17">
        <f t="shared" si="0"/>
        <v>108.90304092796374</v>
      </c>
      <c r="G9" s="40"/>
      <c r="H9" s="41"/>
      <c r="I9" s="42"/>
      <c r="J9" s="42"/>
      <c r="K9" s="42"/>
      <c r="L9" s="42"/>
      <c r="P9" s="42"/>
    </row>
    <row r="10" spans="1:16" s="37" customFormat="1" ht="30.75" hidden="1">
      <c r="A10" s="32" t="s">
        <v>94</v>
      </c>
      <c r="B10" s="33" t="s">
        <v>95</v>
      </c>
      <c r="C10" s="16">
        <f>C11</f>
        <v>9937600</v>
      </c>
      <c r="D10" s="16">
        <f>D11</f>
        <v>7271800</v>
      </c>
      <c r="E10" s="16">
        <f>E11</f>
        <v>7907630.81</v>
      </c>
      <c r="F10" s="16">
        <f t="shared" si="0"/>
        <v>108.74378847052999</v>
      </c>
      <c r="G10" s="34"/>
      <c r="H10" s="35"/>
      <c r="I10" s="36"/>
      <c r="J10" s="36"/>
      <c r="K10" s="36"/>
      <c r="L10" s="36"/>
      <c r="P10" s="36"/>
    </row>
    <row r="11" spans="1:16" s="43" customFormat="1" ht="30.75" hidden="1">
      <c r="A11" s="38" t="s">
        <v>96</v>
      </c>
      <c r="B11" s="39" t="s">
        <v>65</v>
      </c>
      <c r="C11" s="17">
        <v>9937600</v>
      </c>
      <c r="D11" s="15">
        <v>7271800</v>
      </c>
      <c r="E11" s="17">
        <v>7907630.81</v>
      </c>
      <c r="F11" s="17">
        <f t="shared" si="0"/>
        <v>108.74378847052999</v>
      </c>
      <c r="G11" s="40"/>
      <c r="H11" s="41"/>
      <c r="I11" s="42"/>
      <c r="J11" s="42"/>
      <c r="K11" s="42"/>
      <c r="L11" s="42"/>
      <c r="P11" s="42"/>
    </row>
    <row r="12" spans="1:16" s="37" customFormat="1" ht="15" hidden="1">
      <c r="A12" s="32" t="s">
        <v>97</v>
      </c>
      <c r="B12" s="33" t="s">
        <v>98</v>
      </c>
      <c r="C12" s="16">
        <f>C13+C14+C15</f>
        <v>9587900</v>
      </c>
      <c r="D12" s="16">
        <f>D13+D14+D15</f>
        <v>7177600</v>
      </c>
      <c r="E12" s="16">
        <f>E13+E14+E15</f>
        <v>7440545.17</v>
      </c>
      <c r="F12" s="16">
        <f t="shared" si="0"/>
        <v>103.6634135365582</v>
      </c>
      <c r="G12" s="34"/>
      <c r="H12" s="35"/>
      <c r="I12" s="36"/>
      <c r="J12" s="36"/>
      <c r="K12" s="36"/>
      <c r="L12" s="36"/>
      <c r="P12" s="36"/>
    </row>
    <row r="13" spans="1:16" s="43" customFormat="1" ht="30.75" hidden="1">
      <c r="A13" s="38" t="s">
        <v>99</v>
      </c>
      <c r="B13" s="39" t="s">
        <v>62</v>
      </c>
      <c r="C13" s="17">
        <v>5772600</v>
      </c>
      <c r="D13" s="17">
        <v>4322600</v>
      </c>
      <c r="E13" s="17">
        <v>5762846.98</v>
      </c>
      <c r="F13" s="17">
        <f t="shared" si="0"/>
        <v>133.31899736269838</v>
      </c>
      <c r="G13" s="40"/>
      <c r="H13" s="41"/>
      <c r="I13" s="42"/>
      <c r="J13" s="42"/>
      <c r="K13" s="42"/>
      <c r="L13" s="42"/>
      <c r="P13" s="42"/>
    </row>
    <row r="14" spans="1:16" s="43" customFormat="1" ht="15" hidden="1">
      <c r="A14" s="38" t="s">
        <v>100</v>
      </c>
      <c r="B14" s="39" t="s">
        <v>1</v>
      </c>
      <c r="C14" s="17">
        <v>0</v>
      </c>
      <c r="D14" s="17">
        <v>0</v>
      </c>
      <c r="E14" s="17">
        <v>-191482.32</v>
      </c>
      <c r="F14" s="17" t="s">
        <v>88</v>
      </c>
      <c r="G14" s="40"/>
      <c r="H14" s="41"/>
      <c r="I14" s="42"/>
      <c r="J14" s="42"/>
      <c r="K14" s="42"/>
      <c r="L14" s="42"/>
      <c r="P14" s="42"/>
    </row>
    <row r="15" spans="1:16" s="43" customFormat="1" ht="30.75" hidden="1">
      <c r="A15" s="38" t="s">
        <v>101</v>
      </c>
      <c r="B15" s="39" t="s">
        <v>63</v>
      </c>
      <c r="C15" s="17">
        <v>3815300</v>
      </c>
      <c r="D15" s="17">
        <v>2855000</v>
      </c>
      <c r="E15" s="17">
        <v>1869180.51</v>
      </c>
      <c r="F15" s="17">
        <f t="shared" si="0"/>
        <v>65.47042066549913</v>
      </c>
      <c r="G15" s="40"/>
      <c r="H15" s="41"/>
      <c r="I15" s="42"/>
      <c r="J15" s="42"/>
      <c r="K15" s="42"/>
      <c r="L15" s="42"/>
      <c r="P15" s="42"/>
    </row>
    <row r="16" spans="1:16" s="37" customFormat="1" ht="15" hidden="1">
      <c r="A16" s="32" t="s">
        <v>102</v>
      </c>
      <c r="B16" s="33" t="s">
        <v>103</v>
      </c>
      <c r="C16" s="16">
        <f>C17</f>
        <v>38500</v>
      </c>
      <c r="D16" s="16">
        <f>D17</f>
        <v>37285</v>
      </c>
      <c r="E16" s="16">
        <f>E17</f>
        <v>-61580.98</v>
      </c>
      <c r="F16" s="16">
        <f t="shared" si="0"/>
        <v>-165.1628805149524</v>
      </c>
      <c r="G16" s="34"/>
      <c r="H16" s="35"/>
      <c r="I16" s="36"/>
      <c r="J16" s="36"/>
      <c r="K16" s="36"/>
      <c r="L16" s="36"/>
      <c r="P16" s="36"/>
    </row>
    <row r="17" spans="1:16" s="43" customFormat="1" ht="15" hidden="1">
      <c r="A17" s="38" t="s">
        <v>104</v>
      </c>
      <c r="B17" s="39" t="s">
        <v>46</v>
      </c>
      <c r="C17" s="17">
        <v>38500</v>
      </c>
      <c r="D17" s="17">
        <v>37285</v>
      </c>
      <c r="E17" s="15">
        <v>-61580.98</v>
      </c>
      <c r="F17" s="17">
        <f t="shared" si="0"/>
        <v>-165.1628805149524</v>
      </c>
      <c r="G17" s="40"/>
      <c r="H17" s="41"/>
      <c r="I17" s="42"/>
      <c r="J17" s="42"/>
      <c r="K17" s="42"/>
      <c r="L17" s="42"/>
      <c r="P17" s="42"/>
    </row>
    <row r="18" spans="1:16" s="37" customFormat="1" ht="30.75" hidden="1">
      <c r="A18" s="32" t="s">
        <v>105</v>
      </c>
      <c r="B18" s="33" t="s">
        <v>106</v>
      </c>
      <c r="C18" s="16">
        <f>C19</f>
        <v>87000</v>
      </c>
      <c r="D18" s="16">
        <f>D19</f>
        <v>52000</v>
      </c>
      <c r="E18" s="16">
        <f>E19</f>
        <v>298009</v>
      </c>
      <c r="F18" s="16">
        <f t="shared" si="0"/>
        <v>573.0942307692308</v>
      </c>
      <c r="G18" s="34"/>
      <c r="H18" s="35"/>
      <c r="I18" s="36"/>
      <c r="J18" s="36"/>
      <c r="K18" s="36"/>
      <c r="L18" s="36"/>
      <c r="P18" s="36"/>
    </row>
    <row r="19" spans="1:16" s="43" customFormat="1" ht="15" hidden="1">
      <c r="A19" s="38" t="s">
        <v>107</v>
      </c>
      <c r="B19" s="39" t="s">
        <v>108</v>
      </c>
      <c r="C19" s="17">
        <v>87000</v>
      </c>
      <c r="D19" s="17">
        <v>52000</v>
      </c>
      <c r="E19" s="15">
        <v>298009</v>
      </c>
      <c r="F19" s="17">
        <f t="shared" si="0"/>
        <v>573.0942307692308</v>
      </c>
      <c r="G19" s="40"/>
      <c r="H19" s="41"/>
      <c r="I19" s="42"/>
      <c r="J19" s="42"/>
      <c r="K19" s="42"/>
      <c r="L19" s="42"/>
      <c r="P19" s="42"/>
    </row>
    <row r="20" spans="1:16" s="37" customFormat="1" ht="15" hidden="1">
      <c r="A20" s="32" t="s">
        <v>109</v>
      </c>
      <c r="B20" s="33" t="s">
        <v>110</v>
      </c>
      <c r="C20" s="16">
        <v>1256000</v>
      </c>
      <c r="D20" s="16">
        <v>909000</v>
      </c>
      <c r="E20" s="16">
        <v>1158764.7</v>
      </c>
      <c r="F20" s="16">
        <f t="shared" si="0"/>
        <v>127.47686468646864</v>
      </c>
      <c r="G20" s="34"/>
      <c r="H20" s="35"/>
      <c r="I20" s="36"/>
      <c r="J20" s="36"/>
      <c r="K20" s="36"/>
      <c r="L20" s="36"/>
      <c r="P20" s="36"/>
    </row>
    <row r="21" spans="1:16" s="37" customFormat="1" ht="30.75" hidden="1">
      <c r="A21" s="32" t="s">
        <v>169</v>
      </c>
      <c r="B21" s="33" t="s">
        <v>171</v>
      </c>
      <c r="C21" s="16">
        <f>C22</f>
        <v>0</v>
      </c>
      <c r="D21" s="16">
        <f>D22</f>
        <v>0</v>
      </c>
      <c r="E21" s="16">
        <f>E22</f>
        <v>-62.49</v>
      </c>
      <c r="F21" s="16" t="s">
        <v>88</v>
      </c>
      <c r="G21" s="34"/>
      <c r="H21" s="35"/>
      <c r="I21" s="36"/>
      <c r="J21" s="36"/>
      <c r="K21" s="36"/>
      <c r="L21" s="36"/>
      <c r="P21" s="36"/>
    </row>
    <row r="22" spans="1:16" s="37" customFormat="1" ht="15" hidden="1">
      <c r="A22" s="38" t="s">
        <v>170</v>
      </c>
      <c r="B22" s="39" t="s">
        <v>172</v>
      </c>
      <c r="C22" s="17">
        <v>0</v>
      </c>
      <c r="D22" s="17">
        <v>0</v>
      </c>
      <c r="E22" s="17">
        <v>-62.49</v>
      </c>
      <c r="F22" s="17"/>
      <c r="G22" s="34"/>
      <c r="H22" s="35"/>
      <c r="I22" s="36"/>
      <c r="J22" s="36"/>
      <c r="K22" s="36"/>
      <c r="L22" s="36"/>
      <c r="P22" s="36"/>
    </row>
    <row r="23" spans="1:16" s="37" customFormat="1" ht="46.5" hidden="1">
      <c r="A23" s="32" t="s">
        <v>111</v>
      </c>
      <c r="B23" s="33" t="s">
        <v>112</v>
      </c>
      <c r="C23" s="16">
        <f>C24+C25</f>
        <v>2353800</v>
      </c>
      <c r="D23" s="16">
        <f>D24+D25</f>
        <v>1774100</v>
      </c>
      <c r="E23" s="16">
        <f>E24+E25</f>
        <v>2787624.24</v>
      </c>
      <c r="F23" s="16">
        <f>E23/D23*100</f>
        <v>157.12892396144525</v>
      </c>
      <c r="G23" s="34"/>
      <c r="H23" s="35"/>
      <c r="I23" s="36"/>
      <c r="J23" s="36"/>
      <c r="K23" s="36"/>
      <c r="L23" s="36"/>
      <c r="P23" s="36"/>
    </row>
    <row r="24" spans="1:16" s="43" customFormat="1" ht="78" hidden="1">
      <c r="A24" s="38" t="s">
        <v>113</v>
      </c>
      <c r="B24" s="44" t="s">
        <v>114</v>
      </c>
      <c r="C24" s="17">
        <v>2353800</v>
      </c>
      <c r="D24" s="17">
        <v>1774100</v>
      </c>
      <c r="E24" s="17">
        <v>2787548.16</v>
      </c>
      <c r="F24" s="17">
        <f>E24/D24*100</f>
        <v>157.12463558987656</v>
      </c>
      <c r="G24" s="40"/>
      <c r="H24" s="41"/>
      <c r="I24" s="42"/>
      <c r="J24" s="42"/>
      <c r="K24" s="42"/>
      <c r="L24" s="42"/>
      <c r="P24" s="42"/>
    </row>
    <row r="25" spans="1:16" s="43" customFormat="1" ht="46.5" hidden="1">
      <c r="A25" s="38" t="s">
        <v>178</v>
      </c>
      <c r="B25" s="44" t="s">
        <v>179</v>
      </c>
      <c r="C25" s="17">
        <v>0</v>
      </c>
      <c r="D25" s="17">
        <v>0</v>
      </c>
      <c r="E25" s="17">
        <v>76.08</v>
      </c>
      <c r="F25" s="17" t="s">
        <v>88</v>
      </c>
      <c r="G25" s="40"/>
      <c r="H25" s="41"/>
      <c r="I25" s="42"/>
      <c r="J25" s="42"/>
      <c r="K25" s="42"/>
      <c r="L25" s="42"/>
      <c r="P25" s="42"/>
    </row>
    <row r="26" spans="1:16" s="37" customFormat="1" ht="15" hidden="1">
      <c r="A26" s="32" t="s">
        <v>115</v>
      </c>
      <c r="B26" s="33" t="s">
        <v>116</v>
      </c>
      <c r="C26" s="16">
        <f>C27</f>
        <v>34563000</v>
      </c>
      <c r="D26" s="16">
        <f>D27</f>
        <v>27147400</v>
      </c>
      <c r="E26" s="16">
        <f>E27</f>
        <v>20091274.76</v>
      </c>
      <c r="F26" s="16">
        <f>E26/D26*100</f>
        <v>74.00809933916324</v>
      </c>
      <c r="G26" s="34"/>
      <c r="H26" s="35"/>
      <c r="I26" s="36"/>
      <c r="J26" s="36"/>
      <c r="K26" s="36"/>
      <c r="L26" s="36"/>
      <c r="P26" s="36"/>
    </row>
    <row r="27" spans="1:16" s="43" customFormat="1" ht="15" hidden="1">
      <c r="A27" s="38" t="s">
        <v>117</v>
      </c>
      <c r="B27" s="39" t="s">
        <v>118</v>
      </c>
      <c r="C27" s="17">
        <v>34563000</v>
      </c>
      <c r="D27" s="17">
        <v>27147400</v>
      </c>
      <c r="E27" s="17">
        <v>20091274.76</v>
      </c>
      <c r="F27" s="17">
        <f>E27/D27*100</f>
        <v>74.00809933916324</v>
      </c>
      <c r="G27" s="40"/>
      <c r="H27" s="41"/>
      <c r="I27" s="42"/>
      <c r="J27" s="42"/>
      <c r="K27" s="42"/>
      <c r="L27" s="42"/>
      <c r="P27" s="42"/>
    </row>
    <row r="28" spans="1:16" s="37" customFormat="1" ht="30.75" hidden="1">
      <c r="A28" s="32" t="s">
        <v>119</v>
      </c>
      <c r="B28" s="33" t="s">
        <v>120</v>
      </c>
      <c r="C28" s="16">
        <f>C29+C30</f>
        <v>1292600</v>
      </c>
      <c r="D28" s="16">
        <f>D29+D30</f>
        <v>146000</v>
      </c>
      <c r="E28" s="16">
        <f>E29+E30</f>
        <v>526049.85</v>
      </c>
      <c r="F28" s="16">
        <f>E28/D28*100</f>
        <v>360.30811643835614</v>
      </c>
      <c r="G28" s="34"/>
      <c r="H28" s="35"/>
      <c r="I28" s="36"/>
      <c r="J28" s="36"/>
      <c r="K28" s="36"/>
      <c r="L28" s="36"/>
      <c r="P28" s="36"/>
    </row>
    <row r="29" spans="1:16" s="43" customFormat="1" ht="78" hidden="1">
      <c r="A29" s="38" t="s">
        <v>121</v>
      </c>
      <c r="B29" s="44" t="s">
        <v>122</v>
      </c>
      <c r="C29" s="17">
        <v>1100000</v>
      </c>
      <c r="D29" s="17">
        <v>0</v>
      </c>
      <c r="E29" s="17">
        <v>0</v>
      </c>
      <c r="F29" s="17" t="s">
        <v>88</v>
      </c>
      <c r="G29" s="40"/>
      <c r="H29" s="41"/>
      <c r="I29" s="42"/>
      <c r="J29" s="42"/>
      <c r="K29" s="42"/>
      <c r="L29" s="42"/>
      <c r="P29" s="42"/>
    </row>
    <row r="30" spans="1:16" s="43" customFormat="1" ht="30.75" hidden="1">
      <c r="A30" s="38" t="s">
        <v>123</v>
      </c>
      <c r="B30" s="39" t="s">
        <v>124</v>
      </c>
      <c r="C30" s="17">
        <v>192600</v>
      </c>
      <c r="D30" s="17">
        <v>146000</v>
      </c>
      <c r="E30" s="17">
        <v>526049.85</v>
      </c>
      <c r="F30" s="17">
        <f aca="true" t="shared" si="1" ref="F30:F43">E30/D30*100</f>
        <v>360.30811643835614</v>
      </c>
      <c r="G30" s="40"/>
      <c r="H30" s="41"/>
      <c r="I30" s="42"/>
      <c r="J30" s="42"/>
      <c r="K30" s="42"/>
      <c r="L30" s="42"/>
      <c r="P30" s="42"/>
    </row>
    <row r="31" spans="1:16" s="37" customFormat="1" ht="15" hidden="1">
      <c r="A31" s="32" t="s">
        <v>125</v>
      </c>
      <c r="B31" s="33" t="s">
        <v>126</v>
      </c>
      <c r="C31" s="16">
        <v>647200</v>
      </c>
      <c r="D31" s="16">
        <v>511950</v>
      </c>
      <c r="E31" s="16">
        <v>4483085.69</v>
      </c>
      <c r="F31" s="16">
        <f t="shared" si="1"/>
        <v>875.6881902529544</v>
      </c>
      <c r="G31" s="34"/>
      <c r="H31" s="35"/>
      <c r="I31" s="36"/>
      <c r="J31" s="36"/>
      <c r="K31" s="36"/>
      <c r="L31" s="36"/>
      <c r="P31" s="36"/>
    </row>
    <row r="32" spans="1:16" s="37" customFormat="1" ht="15" hidden="1">
      <c r="A32" s="32" t="s">
        <v>135</v>
      </c>
      <c r="B32" s="33" t="s">
        <v>136</v>
      </c>
      <c r="C32" s="16">
        <v>852014395.9</v>
      </c>
      <c r="D32" s="16">
        <f>D33+D38+D39+D41</f>
        <v>616894623.7800001</v>
      </c>
      <c r="E32" s="16">
        <v>610205547.34</v>
      </c>
      <c r="F32" s="16">
        <f t="shared" si="1"/>
        <v>98.91568572943414</v>
      </c>
      <c r="G32" s="34"/>
      <c r="H32" s="35"/>
      <c r="I32" s="45"/>
      <c r="J32" s="45"/>
      <c r="K32" s="45"/>
      <c r="L32" s="45"/>
      <c r="P32" s="36"/>
    </row>
    <row r="33" spans="1:16" s="37" customFormat="1" ht="30.75" hidden="1">
      <c r="A33" s="32" t="s">
        <v>137</v>
      </c>
      <c r="B33" s="33" t="s">
        <v>138</v>
      </c>
      <c r="C33" s="16">
        <v>824823967.5</v>
      </c>
      <c r="D33" s="16">
        <f>D34+D35+D36+D37</f>
        <v>589704195.38</v>
      </c>
      <c r="E33" s="16">
        <f>E34+E35+E36+E37</f>
        <v>581525118.9399999</v>
      </c>
      <c r="F33" s="16">
        <f t="shared" si="1"/>
        <v>98.61302047635434</v>
      </c>
      <c r="G33" s="34"/>
      <c r="H33" s="35"/>
      <c r="I33" s="45"/>
      <c r="J33" s="45"/>
      <c r="K33" s="45"/>
      <c r="L33" s="45"/>
      <c r="P33" s="36"/>
    </row>
    <row r="34" spans="1:16" s="43" customFormat="1" ht="15" hidden="1">
      <c r="A34" s="38" t="s">
        <v>139</v>
      </c>
      <c r="B34" s="39" t="s">
        <v>140</v>
      </c>
      <c r="C34" s="17">
        <v>168680400</v>
      </c>
      <c r="D34" s="17">
        <v>125366100</v>
      </c>
      <c r="E34" s="17">
        <v>124451700</v>
      </c>
      <c r="F34" s="17">
        <f t="shared" si="1"/>
        <v>99.27061621921716</v>
      </c>
      <c r="G34" s="40"/>
      <c r="H34" s="41"/>
      <c r="I34" s="46"/>
      <c r="J34" s="46"/>
      <c r="K34" s="46"/>
      <c r="L34" s="46"/>
      <c r="P34" s="42"/>
    </row>
    <row r="35" spans="1:16" s="43" customFormat="1" ht="30.75" hidden="1">
      <c r="A35" s="38" t="s">
        <v>141</v>
      </c>
      <c r="B35" s="39" t="s">
        <v>64</v>
      </c>
      <c r="C35" s="18">
        <v>217484615.5</v>
      </c>
      <c r="D35" s="18">
        <v>155507933.75</v>
      </c>
      <c r="E35" s="18">
        <v>150168135.55</v>
      </c>
      <c r="F35" s="18">
        <f t="shared" si="1"/>
        <v>96.56622136811075</v>
      </c>
      <c r="G35" s="40"/>
      <c r="H35" s="41"/>
      <c r="P35" s="42"/>
    </row>
    <row r="36" spans="1:16" s="43" customFormat="1" ht="15" hidden="1">
      <c r="A36" s="38" t="s">
        <v>142</v>
      </c>
      <c r="B36" s="39" t="s">
        <v>143</v>
      </c>
      <c r="C36" s="18">
        <v>362484228</v>
      </c>
      <c r="D36" s="18">
        <v>272962053</v>
      </c>
      <c r="E36" s="18">
        <v>272814811</v>
      </c>
      <c r="F36" s="18">
        <f t="shared" si="1"/>
        <v>99.94605770348599</v>
      </c>
      <c r="G36" s="40"/>
      <c r="H36" s="41"/>
      <c r="P36" s="42"/>
    </row>
    <row r="37" spans="1:16" s="43" customFormat="1" ht="15" hidden="1">
      <c r="A37" s="38" t="s">
        <v>144</v>
      </c>
      <c r="B37" s="39" t="s">
        <v>5</v>
      </c>
      <c r="C37" s="18">
        <v>76174724</v>
      </c>
      <c r="D37" s="18">
        <v>35868108.63</v>
      </c>
      <c r="E37" s="18">
        <v>34090472.39</v>
      </c>
      <c r="F37" s="18">
        <f t="shared" si="1"/>
        <v>95.04396437978558</v>
      </c>
      <c r="G37" s="40"/>
      <c r="H37" s="41"/>
      <c r="P37" s="42"/>
    </row>
    <row r="38" spans="1:16" s="37" customFormat="1" ht="15" hidden="1">
      <c r="A38" s="32" t="s">
        <v>145</v>
      </c>
      <c r="B38" s="33" t="s">
        <v>146</v>
      </c>
      <c r="C38" s="19">
        <v>30007000</v>
      </c>
      <c r="D38" s="19">
        <v>30007000</v>
      </c>
      <c r="E38" s="19">
        <v>31497000</v>
      </c>
      <c r="F38" s="19" t="s">
        <v>88</v>
      </c>
      <c r="G38" s="34"/>
      <c r="H38" s="35"/>
      <c r="P38" s="36"/>
    </row>
    <row r="39" spans="1:16" s="37" customFormat="1" ht="62.25" hidden="1">
      <c r="A39" s="32" t="s">
        <v>127</v>
      </c>
      <c r="B39" s="33" t="s">
        <v>128</v>
      </c>
      <c r="C39" s="19">
        <v>30007000</v>
      </c>
      <c r="D39" s="19">
        <f>D40</f>
        <v>4350.45</v>
      </c>
      <c r="E39" s="19">
        <f>E40</f>
        <v>4350.45</v>
      </c>
      <c r="F39" s="19">
        <f t="shared" si="1"/>
        <v>100</v>
      </c>
      <c r="G39" s="34"/>
      <c r="H39" s="35"/>
      <c r="P39" s="36"/>
    </row>
    <row r="40" spans="1:16" s="43" customFormat="1" ht="78" hidden="1">
      <c r="A40" s="38" t="s">
        <v>129</v>
      </c>
      <c r="B40" s="44" t="s">
        <v>130</v>
      </c>
      <c r="C40" s="18">
        <v>4350.45</v>
      </c>
      <c r="D40" s="18">
        <v>4350.45</v>
      </c>
      <c r="E40" s="18">
        <v>4350.45</v>
      </c>
      <c r="F40" s="18">
        <f t="shared" si="1"/>
        <v>100</v>
      </c>
      <c r="G40" s="40"/>
      <c r="H40" s="41"/>
      <c r="P40" s="42"/>
    </row>
    <row r="41" spans="1:16" s="37" customFormat="1" ht="46.5" hidden="1">
      <c r="A41" s="32" t="s">
        <v>131</v>
      </c>
      <c r="B41" s="33" t="s">
        <v>132</v>
      </c>
      <c r="C41" s="19">
        <f>C42</f>
        <v>-2820922.05</v>
      </c>
      <c r="D41" s="19">
        <f>D42</f>
        <v>-2820922.05</v>
      </c>
      <c r="E41" s="19">
        <f>E42</f>
        <v>-2820922.05</v>
      </c>
      <c r="F41" s="19">
        <f t="shared" si="1"/>
        <v>100</v>
      </c>
      <c r="G41" s="34"/>
      <c r="H41" s="35"/>
      <c r="P41" s="36"/>
    </row>
    <row r="42" spans="1:16" s="43" customFormat="1" ht="46.5" hidden="1">
      <c r="A42" s="38" t="s">
        <v>133</v>
      </c>
      <c r="B42" s="39" t="s">
        <v>134</v>
      </c>
      <c r="C42" s="18">
        <v>-2820922.05</v>
      </c>
      <c r="D42" s="18">
        <v>-2820922.05</v>
      </c>
      <c r="E42" s="18">
        <v>-2820922.05</v>
      </c>
      <c r="F42" s="18">
        <f t="shared" si="1"/>
        <v>100</v>
      </c>
      <c r="G42" s="40"/>
      <c r="H42" s="41"/>
      <c r="P42" s="42"/>
    </row>
    <row r="43" spans="1:8" ht="15" hidden="1">
      <c r="A43" s="9"/>
      <c r="B43" s="4" t="s">
        <v>0</v>
      </c>
      <c r="C43" s="5">
        <f>SUM(C7+C32)</f>
        <v>1129638795.9</v>
      </c>
      <c r="D43" s="5">
        <f>SUM(D7+D32)</f>
        <v>823505658.7800001</v>
      </c>
      <c r="E43" s="5">
        <f>SUM(E7+E32)</f>
        <v>830806668.84</v>
      </c>
      <c r="F43" s="6">
        <f t="shared" si="1"/>
        <v>100.88657679302607</v>
      </c>
      <c r="G43" s="47"/>
      <c r="H43" s="48"/>
    </row>
    <row r="44" spans="1:9" ht="15">
      <c r="A44" s="56" t="s">
        <v>78</v>
      </c>
      <c r="B44" s="56"/>
      <c r="C44" s="56"/>
      <c r="D44" s="56"/>
      <c r="E44" s="56"/>
      <c r="F44" s="56"/>
      <c r="G44" s="47"/>
      <c r="H44" s="48"/>
      <c r="I44" s="47"/>
    </row>
    <row r="45" spans="1:8" ht="15">
      <c r="A45" s="32" t="s">
        <v>6</v>
      </c>
      <c r="B45" s="33" t="s">
        <v>147</v>
      </c>
      <c r="C45" s="16">
        <f>C46+C47+C48+C49+C50+C51+C52++C55</f>
        <v>118375607.83</v>
      </c>
      <c r="D45" s="16">
        <f>D46+D47+D48+D49+D50+D51+D52++D55</f>
        <v>81678065.85</v>
      </c>
      <c r="E45" s="16">
        <f>E46+E47+E48+E49+E50+E51+E52++E55</f>
        <v>65023074.61</v>
      </c>
      <c r="F45" s="6">
        <f aca="true" t="shared" si="2" ref="F45:F55">E45/D45*100</f>
        <v>79.60897939161961</v>
      </c>
      <c r="G45" s="47"/>
      <c r="H45" s="48"/>
    </row>
    <row r="46" spans="1:16" s="43" customFormat="1" ht="30.75">
      <c r="A46" s="38" t="s">
        <v>7</v>
      </c>
      <c r="B46" s="39" t="s">
        <v>8</v>
      </c>
      <c r="C46" s="17">
        <v>3220088.2</v>
      </c>
      <c r="D46" s="17">
        <v>2618363.2</v>
      </c>
      <c r="E46" s="17">
        <v>2137645.5</v>
      </c>
      <c r="F46" s="8">
        <f t="shared" si="2"/>
        <v>81.64052641741986</v>
      </c>
      <c r="G46" s="34"/>
      <c r="H46" s="35"/>
      <c r="P46" s="42"/>
    </row>
    <row r="47" spans="1:16" s="43" customFormat="1" ht="46.5">
      <c r="A47" s="38" t="s">
        <v>9</v>
      </c>
      <c r="B47" s="39" t="s">
        <v>148</v>
      </c>
      <c r="C47" s="17">
        <v>948806</v>
      </c>
      <c r="D47" s="17">
        <v>762006</v>
      </c>
      <c r="E47" s="17">
        <v>680262.85</v>
      </c>
      <c r="F47" s="8">
        <f t="shared" si="2"/>
        <v>89.27263696086382</v>
      </c>
      <c r="G47" s="34"/>
      <c r="H47" s="35"/>
      <c r="P47" s="42"/>
    </row>
    <row r="48" spans="1:16" s="43" customFormat="1" ht="46.5">
      <c r="A48" s="38" t="s">
        <v>10</v>
      </c>
      <c r="B48" s="39" t="s">
        <v>149</v>
      </c>
      <c r="C48" s="17">
        <v>60808460</v>
      </c>
      <c r="D48" s="17">
        <v>46565793.41</v>
      </c>
      <c r="E48" s="17">
        <v>40007304.53</v>
      </c>
      <c r="F48" s="8">
        <f t="shared" si="2"/>
        <v>85.91565095379313</v>
      </c>
      <c r="G48" s="34"/>
      <c r="H48" s="35"/>
      <c r="P48" s="42"/>
    </row>
    <row r="49" spans="1:16" s="43" customFormat="1" ht="15">
      <c r="A49" s="38" t="s">
        <v>74</v>
      </c>
      <c r="B49" s="39" t="s">
        <v>75</v>
      </c>
      <c r="C49" s="17">
        <v>2000</v>
      </c>
      <c r="D49" s="17">
        <v>2000</v>
      </c>
      <c r="E49" s="17">
        <v>0</v>
      </c>
      <c r="F49" s="8">
        <f t="shared" si="2"/>
        <v>0</v>
      </c>
      <c r="G49" s="34"/>
      <c r="H49" s="35"/>
      <c r="P49" s="42"/>
    </row>
    <row r="50" spans="1:16" s="43" customFormat="1" ht="30.75">
      <c r="A50" s="38" t="s">
        <v>11</v>
      </c>
      <c r="B50" s="39" t="s">
        <v>82</v>
      </c>
      <c r="C50" s="17">
        <v>15335929.8</v>
      </c>
      <c r="D50" s="17">
        <v>11735795.04</v>
      </c>
      <c r="E50" s="17">
        <v>9747219.2</v>
      </c>
      <c r="F50" s="8">
        <f t="shared" si="2"/>
        <v>83.05546549490523</v>
      </c>
      <c r="G50" s="34"/>
      <c r="H50" s="35"/>
      <c r="P50" s="42"/>
    </row>
    <row r="51" spans="1:16" s="43" customFormat="1" ht="15">
      <c r="A51" s="38" t="s">
        <v>150</v>
      </c>
      <c r="B51" s="39" t="s">
        <v>151</v>
      </c>
      <c r="C51" s="17">
        <v>0</v>
      </c>
      <c r="D51" s="17">
        <v>0</v>
      </c>
      <c r="E51" s="17"/>
      <c r="F51" s="8"/>
      <c r="G51" s="34"/>
      <c r="H51" s="35"/>
      <c r="P51" s="42"/>
    </row>
    <row r="52" spans="1:16" s="43" customFormat="1" ht="15">
      <c r="A52" s="60" t="s">
        <v>12</v>
      </c>
      <c r="B52" s="7" t="s">
        <v>13</v>
      </c>
      <c r="C52" s="17">
        <v>592574</v>
      </c>
      <c r="D52" s="17">
        <v>475774</v>
      </c>
      <c r="E52" s="17">
        <v>0</v>
      </c>
      <c r="F52" s="8">
        <f t="shared" si="2"/>
        <v>0</v>
      </c>
      <c r="G52" s="34"/>
      <c r="H52" s="35"/>
      <c r="P52" s="42"/>
    </row>
    <row r="53" spans="1:8" ht="30.75">
      <c r="A53" s="60"/>
      <c r="B53" s="10" t="s">
        <v>72</v>
      </c>
      <c r="C53" s="17">
        <v>313234</v>
      </c>
      <c r="D53" s="17">
        <v>196434</v>
      </c>
      <c r="E53" s="17">
        <v>0</v>
      </c>
      <c r="F53" s="11">
        <f t="shared" si="2"/>
        <v>0</v>
      </c>
      <c r="G53" s="47"/>
      <c r="H53" s="48"/>
    </row>
    <row r="54" spans="1:8" ht="15">
      <c r="A54" s="60"/>
      <c r="B54" s="10" t="s">
        <v>73</v>
      </c>
      <c r="C54" s="17">
        <v>279340</v>
      </c>
      <c r="D54" s="17">
        <v>279340</v>
      </c>
      <c r="E54" s="17">
        <v>0</v>
      </c>
      <c r="F54" s="11" t="s">
        <v>88</v>
      </c>
      <c r="G54" s="47"/>
      <c r="H54" s="48"/>
    </row>
    <row r="55" spans="1:8" ht="15">
      <c r="A55" s="38" t="s">
        <v>47</v>
      </c>
      <c r="B55" s="39" t="s">
        <v>14</v>
      </c>
      <c r="C55" s="17">
        <v>37467749.83</v>
      </c>
      <c r="D55" s="17">
        <v>19518334.2</v>
      </c>
      <c r="E55" s="17">
        <v>12450642.53</v>
      </c>
      <c r="F55" s="8">
        <f t="shared" si="2"/>
        <v>63.789473027877555</v>
      </c>
      <c r="G55" s="47"/>
      <c r="H55" s="48"/>
    </row>
    <row r="56" spans="1:8" ht="15">
      <c r="A56" s="32" t="s">
        <v>15</v>
      </c>
      <c r="B56" s="33" t="s">
        <v>152</v>
      </c>
      <c r="C56" s="16">
        <f>C57+C58</f>
        <v>1125200</v>
      </c>
      <c r="D56" s="16">
        <f>D57+D58</f>
        <v>916700</v>
      </c>
      <c r="E56" s="16">
        <f>E57+E58</f>
        <v>840579</v>
      </c>
      <c r="F56" s="6">
        <f aca="true" t="shared" si="3" ref="F56:F93">E56/D56*100</f>
        <v>91.69619286571398</v>
      </c>
      <c r="G56" s="47"/>
      <c r="H56" s="48"/>
    </row>
    <row r="57" spans="1:8" ht="15">
      <c r="A57" s="38" t="s">
        <v>54</v>
      </c>
      <c r="B57" s="39" t="s">
        <v>153</v>
      </c>
      <c r="C57" s="17">
        <v>863200</v>
      </c>
      <c r="D57" s="17">
        <v>663700</v>
      </c>
      <c r="E57" s="17">
        <v>663700</v>
      </c>
      <c r="F57" s="8">
        <f t="shared" si="3"/>
        <v>100</v>
      </c>
      <c r="G57" s="47"/>
      <c r="H57" s="48"/>
    </row>
    <row r="58" spans="1:8" ht="15">
      <c r="A58" s="38" t="s">
        <v>16</v>
      </c>
      <c r="B58" s="39" t="s">
        <v>17</v>
      </c>
      <c r="C58" s="17">
        <v>262000</v>
      </c>
      <c r="D58" s="17">
        <v>253000</v>
      </c>
      <c r="E58" s="17">
        <v>176879</v>
      </c>
      <c r="F58" s="8">
        <f t="shared" si="3"/>
        <v>69.91264822134387</v>
      </c>
      <c r="G58" s="47"/>
      <c r="H58" s="48"/>
    </row>
    <row r="59" spans="1:8" ht="30.75">
      <c r="A59" s="32" t="s">
        <v>67</v>
      </c>
      <c r="B59" s="33" t="s">
        <v>154</v>
      </c>
      <c r="C59" s="16">
        <f>C60+C61</f>
        <v>570660</v>
      </c>
      <c r="D59" s="16">
        <f>D60+D61</f>
        <v>570660</v>
      </c>
      <c r="E59" s="16">
        <f>E60+E61</f>
        <v>370660</v>
      </c>
      <c r="F59" s="6">
        <f t="shared" si="3"/>
        <v>64.95286159885045</v>
      </c>
      <c r="G59" s="47"/>
      <c r="H59" s="48"/>
    </row>
    <row r="60" spans="1:8" ht="15">
      <c r="A60" s="38" t="s">
        <v>68</v>
      </c>
      <c r="B60" s="39" t="s">
        <v>83</v>
      </c>
      <c r="C60" s="17">
        <v>200000</v>
      </c>
      <c r="D60" s="17">
        <v>200000</v>
      </c>
      <c r="E60" s="17">
        <v>0</v>
      </c>
      <c r="F60" s="8">
        <f t="shared" si="3"/>
        <v>0</v>
      </c>
      <c r="G60" s="47"/>
      <c r="H60" s="48"/>
    </row>
    <row r="61" spans="1:8" ht="30.75">
      <c r="A61" s="38" t="s">
        <v>176</v>
      </c>
      <c r="B61" s="39" t="s">
        <v>175</v>
      </c>
      <c r="C61" s="17">
        <v>370660</v>
      </c>
      <c r="D61" s="17">
        <v>370660</v>
      </c>
      <c r="E61" s="17">
        <v>370660</v>
      </c>
      <c r="F61" s="8">
        <f>E61/D61*100</f>
        <v>100</v>
      </c>
      <c r="G61" s="47"/>
      <c r="H61" s="48"/>
    </row>
    <row r="62" spans="1:8" ht="15">
      <c r="A62" s="32" t="s">
        <v>18</v>
      </c>
      <c r="B62" s="33" t="s">
        <v>155</v>
      </c>
      <c r="C62" s="16">
        <f>C63+C64+C65+C66+C67</f>
        <v>84983326.09</v>
      </c>
      <c r="D62" s="16">
        <f>D63+D64+D65+D66+D67</f>
        <v>71755902.8</v>
      </c>
      <c r="E62" s="16">
        <f>E63+E64+E65+E66+E67</f>
        <v>65395635.25</v>
      </c>
      <c r="F62" s="16">
        <f>E62/D62*100</f>
        <v>91.13624482193819</v>
      </c>
      <c r="G62" s="47"/>
      <c r="H62" s="48"/>
    </row>
    <row r="63" spans="1:8" ht="15">
      <c r="A63" s="38" t="s">
        <v>19</v>
      </c>
      <c r="B63" s="39" t="s">
        <v>20</v>
      </c>
      <c r="C63" s="17">
        <v>3540200</v>
      </c>
      <c r="D63" s="17">
        <v>3017887.5</v>
      </c>
      <c r="E63" s="17">
        <v>2139655.13</v>
      </c>
      <c r="F63" s="8">
        <f t="shared" si="3"/>
        <v>70.89910177234903</v>
      </c>
      <c r="G63" s="47"/>
      <c r="H63" s="48"/>
    </row>
    <row r="64" spans="1:8" ht="15">
      <c r="A64" s="38" t="s">
        <v>21</v>
      </c>
      <c r="B64" s="39" t="s">
        <v>22</v>
      </c>
      <c r="C64" s="17">
        <v>25294256.29</v>
      </c>
      <c r="D64" s="17">
        <v>19951989.89</v>
      </c>
      <c r="E64" s="17">
        <v>17818830.63</v>
      </c>
      <c r="F64" s="8">
        <f t="shared" si="3"/>
        <v>89.30853878855889</v>
      </c>
      <c r="G64" s="47"/>
      <c r="H64" s="48"/>
    </row>
    <row r="65" spans="1:8" ht="15">
      <c r="A65" s="38" t="s">
        <v>23</v>
      </c>
      <c r="B65" s="39" t="s">
        <v>84</v>
      </c>
      <c r="C65" s="17">
        <v>45994880.62</v>
      </c>
      <c r="D65" s="17">
        <v>39227036.23</v>
      </c>
      <c r="E65" s="17">
        <v>37179544.49</v>
      </c>
      <c r="F65" s="8">
        <f t="shared" si="3"/>
        <v>94.78040673785567</v>
      </c>
      <c r="G65" s="47"/>
      <c r="H65" s="48"/>
    </row>
    <row r="66" spans="1:8" ht="15">
      <c r="A66" s="38" t="s">
        <v>163</v>
      </c>
      <c r="B66" s="39" t="s">
        <v>168</v>
      </c>
      <c r="C66" s="17">
        <v>4395605</v>
      </c>
      <c r="D66" s="17">
        <v>4395605</v>
      </c>
      <c r="E66" s="17">
        <v>4395605</v>
      </c>
      <c r="F66" s="8"/>
      <c r="G66" s="47"/>
      <c r="H66" s="48"/>
    </row>
    <row r="67" spans="1:8" ht="15">
      <c r="A67" s="38" t="s">
        <v>70</v>
      </c>
      <c r="B67" s="39" t="s">
        <v>85</v>
      </c>
      <c r="C67" s="17">
        <v>5758384.18</v>
      </c>
      <c r="D67" s="17">
        <v>5163384.18</v>
      </c>
      <c r="E67" s="17">
        <v>3862000</v>
      </c>
      <c r="F67" s="8">
        <f t="shared" si="3"/>
        <v>74.79590643204861</v>
      </c>
      <c r="G67" s="47"/>
      <c r="H67" s="48"/>
    </row>
    <row r="68" spans="1:8" ht="15">
      <c r="A68" s="32" t="s">
        <v>24</v>
      </c>
      <c r="B68" s="33" t="s">
        <v>156</v>
      </c>
      <c r="C68" s="16">
        <f>C69+C70+C71</f>
        <v>104360828.87</v>
      </c>
      <c r="D68" s="16">
        <f>D69+D70+D71</f>
        <v>79604660.24000001</v>
      </c>
      <c r="E68" s="16">
        <f>E69+E70+E71</f>
        <v>71296510.24</v>
      </c>
      <c r="F68" s="6">
        <f t="shared" si="3"/>
        <v>89.56323665605534</v>
      </c>
      <c r="G68" s="47"/>
      <c r="H68" s="48"/>
    </row>
    <row r="69" spans="1:8" ht="15">
      <c r="A69" s="38" t="s">
        <v>48</v>
      </c>
      <c r="B69" s="39" t="s">
        <v>57</v>
      </c>
      <c r="C69" s="17">
        <v>1641975</v>
      </c>
      <c r="D69" s="17">
        <v>1641975</v>
      </c>
      <c r="E69" s="17">
        <v>1641975</v>
      </c>
      <c r="F69" s="8">
        <f t="shared" si="3"/>
        <v>100</v>
      </c>
      <c r="G69" s="47"/>
      <c r="H69" s="48"/>
    </row>
    <row r="70" spans="1:8" ht="15">
      <c r="A70" s="38" t="s">
        <v>25</v>
      </c>
      <c r="B70" s="39" t="s">
        <v>26</v>
      </c>
      <c r="C70" s="17">
        <v>74914026.48</v>
      </c>
      <c r="D70" s="17">
        <v>72171826.48</v>
      </c>
      <c r="E70" s="17">
        <v>63863676.48</v>
      </c>
      <c r="F70" s="8">
        <f t="shared" si="3"/>
        <v>88.48837502775085</v>
      </c>
      <c r="G70" s="47"/>
      <c r="H70" s="48"/>
    </row>
    <row r="71" spans="1:8" ht="15">
      <c r="A71" s="38" t="s">
        <v>49</v>
      </c>
      <c r="B71" s="39" t="s">
        <v>58</v>
      </c>
      <c r="C71" s="17">
        <v>27804827.39</v>
      </c>
      <c r="D71" s="17">
        <v>5790858.76</v>
      </c>
      <c r="E71" s="17">
        <v>5790858.76</v>
      </c>
      <c r="F71" s="8">
        <f t="shared" si="3"/>
        <v>100</v>
      </c>
      <c r="G71" s="47"/>
      <c r="H71" s="48"/>
    </row>
    <row r="72" spans="1:8" ht="15">
      <c r="A72" s="32" t="s">
        <v>164</v>
      </c>
      <c r="B72" s="33" t="s">
        <v>166</v>
      </c>
      <c r="C72" s="16">
        <f>C73</f>
        <v>34667200</v>
      </c>
      <c r="D72" s="16">
        <f>D73</f>
        <v>0</v>
      </c>
      <c r="E72" s="16">
        <f>E73</f>
        <v>0</v>
      </c>
      <c r="F72" s="16">
        <f>F73</f>
        <v>0</v>
      </c>
      <c r="G72" s="47"/>
      <c r="H72" s="48"/>
    </row>
    <row r="73" spans="1:8" ht="15">
      <c r="A73" s="38" t="s">
        <v>165</v>
      </c>
      <c r="B73" s="39" t="s">
        <v>167</v>
      </c>
      <c r="C73" s="17">
        <v>34667200</v>
      </c>
      <c r="D73" s="17">
        <v>0</v>
      </c>
      <c r="E73" s="17">
        <v>0</v>
      </c>
      <c r="F73" s="8"/>
      <c r="G73" s="47"/>
      <c r="H73" s="48"/>
    </row>
    <row r="74" spans="1:8" ht="15">
      <c r="A74" s="32" t="s">
        <v>27</v>
      </c>
      <c r="B74" s="33" t="s">
        <v>157</v>
      </c>
      <c r="C74" s="16">
        <f>C75+C76+C77+C78+C79</f>
        <v>633894401.87</v>
      </c>
      <c r="D74" s="16">
        <f>D75+D76+D77+D78+D79</f>
        <v>461844510.43</v>
      </c>
      <c r="E74" s="16">
        <f>E75+E76+E77+E78+E79</f>
        <v>456225718.93</v>
      </c>
      <c r="F74" s="6">
        <f t="shared" si="3"/>
        <v>98.78340190841098</v>
      </c>
      <c r="G74" s="47"/>
      <c r="H74" s="48"/>
    </row>
    <row r="75" spans="1:8" ht="15">
      <c r="A75" s="38" t="s">
        <v>28</v>
      </c>
      <c r="B75" s="39" t="s">
        <v>29</v>
      </c>
      <c r="C75" s="17">
        <v>110437056.53</v>
      </c>
      <c r="D75" s="17">
        <v>80342146.97</v>
      </c>
      <c r="E75" s="17">
        <v>79801694.47</v>
      </c>
      <c r="F75" s="8">
        <f t="shared" si="3"/>
        <v>99.32731135477148</v>
      </c>
      <c r="G75" s="47"/>
      <c r="H75" s="48"/>
    </row>
    <row r="76" spans="1:8" ht="15">
      <c r="A76" s="38" t="s">
        <v>30</v>
      </c>
      <c r="B76" s="39" t="s">
        <v>31</v>
      </c>
      <c r="C76" s="17">
        <v>426527534.97</v>
      </c>
      <c r="D76" s="17">
        <v>308664438.49</v>
      </c>
      <c r="E76" s="17">
        <v>307001215.74</v>
      </c>
      <c r="F76" s="8">
        <f t="shared" si="3"/>
        <v>99.461155046517</v>
      </c>
      <c r="G76" s="47"/>
      <c r="H76" s="48"/>
    </row>
    <row r="77" spans="1:8" ht="15">
      <c r="A77" s="38" t="s">
        <v>71</v>
      </c>
      <c r="B77" s="39" t="s">
        <v>81</v>
      </c>
      <c r="C77" s="17">
        <v>59157711.97</v>
      </c>
      <c r="D77" s="17">
        <v>44527897.57</v>
      </c>
      <c r="E77" s="17">
        <v>43500990.66</v>
      </c>
      <c r="F77" s="8">
        <f t="shared" si="3"/>
        <v>97.69378981258737</v>
      </c>
      <c r="G77" s="47"/>
      <c r="H77" s="48"/>
    </row>
    <row r="78" spans="1:8" ht="15">
      <c r="A78" s="38" t="s">
        <v>32</v>
      </c>
      <c r="B78" s="39" t="s">
        <v>80</v>
      </c>
      <c r="C78" s="17">
        <v>710000</v>
      </c>
      <c r="D78" s="17">
        <v>710000</v>
      </c>
      <c r="E78" s="17">
        <v>529639.13</v>
      </c>
      <c r="F78" s="8">
        <f t="shared" si="3"/>
        <v>74.59706056338028</v>
      </c>
      <c r="G78" s="47"/>
      <c r="H78" s="48"/>
    </row>
    <row r="79" spans="1:8" ht="15">
      <c r="A79" s="38" t="s">
        <v>33</v>
      </c>
      <c r="B79" s="39" t="s">
        <v>34</v>
      </c>
      <c r="C79" s="17">
        <v>37062098.4</v>
      </c>
      <c r="D79" s="17">
        <v>27600027.4</v>
      </c>
      <c r="E79" s="17">
        <v>25392178.93</v>
      </c>
      <c r="F79" s="8">
        <f t="shared" si="3"/>
        <v>92.0005569632152</v>
      </c>
      <c r="G79" s="47"/>
      <c r="H79" s="48"/>
    </row>
    <row r="80" spans="1:8" ht="15">
      <c r="A80" s="32" t="s">
        <v>35</v>
      </c>
      <c r="B80" s="33" t="s">
        <v>158</v>
      </c>
      <c r="C80" s="16">
        <f>C81+C82</f>
        <v>144976082.14</v>
      </c>
      <c r="D80" s="16">
        <f>D81+D82</f>
        <v>97167086.7</v>
      </c>
      <c r="E80" s="16">
        <f>E81+E82</f>
        <v>96443331.61999999</v>
      </c>
      <c r="F80" s="6">
        <f t="shared" si="3"/>
        <v>99.2551437893424</v>
      </c>
      <c r="G80" s="47"/>
      <c r="H80" s="48"/>
    </row>
    <row r="81" spans="1:8" ht="15">
      <c r="A81" s="38" t="s">
        <v>36</v>
      </c>
      <c r="B81" s="39" t="s">
        <v>37</v>
      </c>
      <c r="C81" s="17">
        <v>140600099.14</v>
      </c>
      <c r="D81" s="17">
        <v>93599903.7</v>
      </c>
      <c r="E81" s="17">
        <v>93215463.3</v>
      </c>
      <c r="F81" s="8">
        <f t="shared" si="3"/>
        <v>99.58927265434781</v>
      </c>
      <c r="G81" s="47"/>
      <c r="H81" s="48"/>
    </row>
    <row r="82" spans="1:8" ht="15">
      <c r="A82" s="38" t="s">
        <v>50</v>
      </c>
      <c r="B82" s="39" t="s">
        <v>86</v>
      </c>
      <c r="C82" s="17">
        <v>4375983</v>
      </c>
      <c r="D82" s="17">
        <v>3567183</v>
      </c>
      <c r="E82" s="17">
        <v>3227868.32</v>
      </c>
      <c r="F82" s="8">
        <f t="shared" si="3"/>
        <v>90.48788133381439</v>
      </c>
      <c r="G82" s="47"/>
      <c r="H82" s="48"/>
    </row>
    <row r="83" spans="1:8" ht="15">
      <c r="A83" s="32" t="s">
        <v>38</v>
      </c>
      <c r="B83" s="33" t="s">
        <v>159</v>
      </c>
      <c r="C83" s="16">
        <f>C84+C85</f>
        <v>20764991</v>
      </c>
      <c r="D83" s="16">
        <f>D84+D85</f>
        <v>14714591</v>
      </c>
      <c r="E83" s="16">
        <f>E84+E85</f>
        <v>11644270.43</v>
      </c>
      <c r="F83" s="6">
        <f>E83/D83*100</f>
        <v>79.13417661421917</v>
      </c>
      <c r="G83" s="47"/>
      <c r="H83" s="48"/>
    </row>
    <row r="84" spans="1:8" ht="15">
      <c r="A84" s="38" t="s">
        <v>39</v>
      </c>
      <c r="B84" s="39" t="s">
        <v>40</v>
      </c>
      <c r="C84" s="17">
        <v>1294691</v>
      </c>
      <c r="D84" s="17">
        <v>1294691</v>
      </c>
      <c r="E84" s="17">
        <v>1294691</v>
      </c>
      <c r="F84" s="8">
        <f t="shared" si="3"/>
        <v>100</v>
      </c>
      <c r="G84" s="47"/>
      <c r="H84" s="48"/>
    </row>
    <row r="85" spans="1:8" ht="15">
      <c r="A85" s="38" t="s">
        <v>41</v>
      </c>
      <c r="B85" s="39" t="s">
        <v>42</v>
      </c>
      <c r="C85" s="17">
        <v>19470300</v>
      </c>
      <c r="D85" s="17">
        <v>13419900</v>
      </c>
      <c r="E85" s="17">
        <v>10349579.43</v>
      </c>
      <c r="F85" s="8">
        <f t="shared" si="3"/>
        <v>77.12113674468513</v>
      </c>
      <c r="G85" s="47"/>
      <c r="H85" s="48"/>
    </row>
    <row r="86" spans="1:8" ht="15">
      <c r="A86" s="32" t="s">
        <v>43</v>
      </c>
      <c r="B86" s="33" t="s">
        <v>160</v>
      </c>
      <c r="C86" s="16">
        <f>C87+C88+C89</f>
        <v>6284600</v>
      </c>
      <c r="D86" s="16">
        <f>D87+D88+D89</f>
        <v>5063302</v>
      </c>
      <c r="E86" s="16">
        <f>E87+E88+E89</f>
        <v>4916983.9</v>
      </c>
      <c r="F86" s="6">
        <f>E86/D86*100</f>
        <v>97.11022372357012</v>
      </c>
      <c r="G86" s="47"/>
      <c r="H86" s="48"/>
    </row>
    <row r="87" spans="1:8" ht="15">
      <c r="A87" s="38" t="s">
        <v>44</v>
      </c>
      <c r="B87" s="39" t="s">
        <v>87</v>
      </c>
      <c r="C87" s="17">
        <v>3630600</v>
      </c>
      <c r="D87" s="17">
        <v>2672800</v>
      </c>
      <c r="E87" s="17">
        <v>2672800</v>
      </c>
      <c r="F87" s="8">
        <f t="shared" si="3"/>
        <v>100</v>
      </c>
      <c r="G87" s="47"/>
      <c r="H87" s="48"/>
    </row>
    <row r="88" spans="1:8" ht="15">
      <c r="A88" s="38" t="s">
        <v>59</v>
      </c>
      <c r="B88" s="39" t="s">
        <v>60</v>
      </c>
      <c r="C88" s="17">
        <v>1389000</v>
      </c>
      <c r="D88" s="17">
        <v>1389000</v>
      </c>
      <c r="E88" s="17">
        <v>1347931.9</v>
      </c>
      <c r="F88" s="8">
        <f t="shared" si="3"/>
        <v>97.04333333333332</v>
      </c>
      <c r="G88" s="47"/>
      <c r="H88" s="48"/>
    </row>
    <row r="89" spans="1:8" ht="15">
      <c r="A89" s="38" t="s">
        <v>69</v>
      </c>
      <c r="B89" s="39" t="s">
        <v>161</v>
      </c>
      <c r="C89" s="17">
        <v>1265000</v>
      </c>
      <c r="D89" s="17">
        <v>1001502</v>
      </c>
      <c r="E89" s="17">
        <v>896252</v>
      </c>
      <c r="F89" s="8">
        <f t="shared" si="3"/>
        <v>89.49078484116856</v>
      </c>
      <c r="G89" s="47"/>
      <c r="H89" s="48"/>
    </row>
    <row r="90" spans="1:8" ht="46.5">
      <c r="A90" s="32" t="s">
        <v>51</v>
      </c>
      <c r="B90" s="33" t="s">
        <v>162</v>
      </c>
      <c r="C90" s="16">
        <f>C91+C92</f>
        <v>47497431</v>
      </c>
      <c r="D90" s="16">
        <f>D91+D92</f>
        <v>37116203</v>
      </c>
      <c r="E90" s="16">
        <f>E91+E92</f>
        <v>37116203</v>
      </c>
      <c r="F90" s="6">
        <f t="shared" si="3"/>
        <v>100</v>
      </c>
      <c r="G90" s="47"/>
      <c r="H90" s="48"/>
    </row>
    <row r="91" spans="1:8" ht="30.75">
      <c r="A91" s="38" t="s">
        <v>52</v>
      </c>
      <c r="B91" s="39" t="s">
        <v>55</v>
      </c>
      <c r="C91" s="17">
        <v>25838900</v>
      </c>
      <c r="D91" s="17">
        <v>19820900</v>
      </c>
      <c r="E91" s="17">
        <v>19820900</v>
      </c>
      <c r="F91" s="8">
        <f t="shared" si="3"/>
        <v>100</v>
      </c>
      <c r="G91" s="47"/>
      <c r="H91" s="48"/>
    </row>
    <row r="92" spans="1:8" ht="15">
      <c r="A92" s="38" t="s">
        <v>53</v>
      </c>
      <c r="B92" s="39" t="s">
        <v>56</v>
      </c>
      <c r="C92" s="17">
        <v>21658531</v>
      </c>
      <c r="D92" s="17">
        <v>17295303</v>
      </c>
      <c r="E92" s="17">
        <v>17295303</v>
      </c>
      <c r="F92" s="8">
        <f t="shared" si="3"/>
        <v>100</v>
      </c>
      <c r="G92" s="47"/>
      <c r="H92" s="48"/>
    </row>
    <row r="93" spans="1:8" ht="15">
      <c r="A93" s="49" t="s">
        <v>45</v>
      </c>
      <c r="B93" s="4" t="s">
        <v>61</v>
      </c>
      <c r="C93" s="5">
        <f>C83+C80+C74+C72+C68+C62+C56+C45+C90+C86+C59</f>
        <v>1197500328.8</v>
      </c>
      <c r="D93" s="5">
        <f>D83+D80+D74+D72+D68+D62+D56+D45+D90+D86+D59</f>
        <v>850431682.02</v>
      </c>
      <c r="E93" s="5">
        <f>E83+E80+E74+E72+E68+E62+E56+E45+E90+E86+E59</f>
        <v>809272966.98</v>
      </c>
      <c r="F93" s="6">
        <f t="shared" si="3"/>
        <v>95.16025614870824</v>
      </c>
      <c r="G93" s="47"/>
      <c r="H93" s="48"/>
    </row>
    <row r="94" spans="1:8" ht="15">
      <c r="A94" s="57" t="s">
        <v>79</v>
      </c>
      <c r="B94" s="57"/>
      <c r="C94" s="57"/>
      <c r="D94" s="57"/>
      <c r="E94" s="57"/>
      <c r="F94" s="57"/>
      <c r="G94" s="47"/>
      <c r="H94" s="48"/>
    </row>
    <row r="95" spans="1:8" ht="15">
      <c r="A95" s="50"/>
      <c r="B95" s="12" t="s">
        <v>76</v>
      </c>
      <c r="C95" s="13">
        <f>C43-C93</f>
        <v>-67861532.89999986</v>
      </c>
      <c r="D95" s="13">
        <f>D43-D93</f>
        <v>-26926023.23999989</v>
      </c>
      <c r="E95" s="13">
        <f>E43-E93</f>
        <v>21533701.860000014</v>
      </c>
      <c r="F95" s="14"/>
      <c r="G95" s="47"/>
      <c r="H95" s="48"/>
    </row>
    <row r="96" spans="3:6" ht="13.5">
      <c r="C96" s="1"/>
      <c r="D96" s="1"/>
      <c r="E96" s="1"/>
      <c r="F96" s="1"/>
    </row>
    <row r="97" spans="3:6" ht="13.5">
      <c r="C97" s="1"/>
      <c r="D97" s="1"/>
      <c r="E97" s="1"/>
      <c r="F97" s="1"/>
    </row>
    <row r="98" spans="3:6" ht="13.5">
      <c r="C98" s="1"/>
      <c r="D98" s="1"/>
      <c r="E98" s="1"/>
      <c r="F98" s="1"/>
    </row>
    <row r="99" spans="3:6" ht="13.5">
      <c r="C99" s="1"/>
      <c r="D99" s="1"/>
      <c r="E99" s="1"/>
      <c r="F99" s="1"/>
    </row>
    <row r="100" spans="3:6" ht="13.5">
      <c r="C100" s="1"/>
      <c r="D100" s="1"/>
      <c r="E100" s="1"/>
      <c r="F100" s="1"/>
    </row>
    <row r="101" spans="3:6" ht="13.5">
      <c r="C101" s="1"/>
      <c r="D101" s="1"/>
      <c r="E101" s="1"/>
      <c r="F101" s="1"/>
    </row>
    <row r="102" spans="3:6" ht="13.5">
      <c r="C102" s="1"/>
      <c r="D102" s="1"/>
      <c r="E102" s="1"/>
      <c r="F102" s="1"/>
    </row>
    <row r="103" spans="3:6" ht="13.5">
      <c r="C103" s="1"/>
      <c r="D103" s="1"/>
      <c r="E103" s="1"/>
      <c r="F103" s="1"/>
    </row>
    <row r="104" spans="3:6" ht="13.5">
      <c r="C104" s="1"/>
      <c r="D104" s="1"/>
      <c r="E104" s="1"/>
      <c r="F104" s="1"/>
    </row>
    <row r="105" spans="3:6" ht="13.5">
      <c r="C105" s="1"/>
      <c r="D105" s="1"/>
      <c r="E105" s="1"/>
      <c r="F105" s="1"/>
    </row>
    <row r="106" spans="3:6" ht="13.5">
      <c r="C106" s="1"/>
      <c r="D106" s="1"/>
      <c r="E106" s="1"/>
      <c r="F106" s="1"/>
    </row>
    <row r="107" spans="3:6" ht="13.5">
      <c r="C107" s="1"/>
      <c r="D107" s="1"/>
      <c r="E107" s="1"/>
      <c r="F107" s="1"/>
    </row>
    <row r="108" spans="3:6" ht="13.5">
      <c r="C108" s="1"/>
      <c r="D108" s="1"/>
      <c r="E108" s="1"/>
      <c r="F108" s="1"/>
    </row>
    <row r="109" spans="3:6" ht="13.5">
      <c r="C109" s="1"/>
      <c r="D109" s="1"/>
      <c r="E109" s="1"/>
      <c r="F109" s="1"/>
    </row>
    <row r="110" spans="3:6" ht="13.5">
      <c r="C110" s="1"/>
      <c r="D110" s="1"/>
      <c r="E110" s="1"/>
      <c r="F110" s="1"/>
    </row>
    <row r="111" spans="3:6" ht="13.5">
      <c r="C111" s="1"/>
      <c r="D111" s="1"/>
      <c r="E111" s="1"/>
      <c r="F111" s="1"/>
    </row>
    <row r="112" spans="3:6" ht="13.5">
      <c r="C112" s="1"/>
      <c r="D112" s="1"/>
      <c r="E112" s="1"/>
      <c r="F112" s="1"/>
    </row>
    <row r="113" spans="3:6" ht="13.5">
      <c r="C113" s="1"/>
      <c r="D113" s="1"/>
      <c r="E113" s="1"/>
      <c r="F113" s="1"/>
    </row>
    <row r="114" spans="3:6" ht="13.5">
      <c r="C114" s="1"/>
      <c r="D114" s="1"/>
      <c r="E114" s="1"/>
      <c r="F114" s="1"/>
    </row>
    <row r="115" spans="3:6" ht="13.5">
      <c r="C115" s="1"/>
      <c r="D115" s="1"/>
      <c r="E115" s="1"/>
      <c r="F115" s="1"/>
    </row>
    <row r="116" spans="3:6" ht="13.5">
      <c r="C116" s="1"/>
      <c r="D116" s="1"/>
      <c r="E116" s="1"/>
      <c r="F116" s="1"/>
    </row>
    <row r="117" spans="3:6" ht="13.5">
      <c r="C117" s="1"/>
      <c r="D117" s="1"/>
      <c r="E117" s="1"/>
      <c r="F117" s="1"/>
    </row>
    <row r="118" spans="3:6" ht="13.5">
      <c r="C118" s="1"/>
      <c r="D118" s="1"/>
      <c r="E118" s="1"/>
      <c r="F118" s="1"/>
    </row>
    <row r="119" spans="3:6" ht="13.5">
      <c r="C119" s="1"/>
      <c r="D119" s="1"/>
      <c r="E119" s="1"/>
      <c r="F119" s="1"/>
    </row>
    <row r="120" spans="3:6" ht="13.5">
      <c r="C120" s="1"/>
      <c r="D120" s="1"/>
      <c r="E120" s="1"/>
      <c r="F120" s="1"/>
    </row>
    <row r="121" spans="3:6" ht="13.5">
      <c r="C121" s="1"/>
      <c r="D121" s="1"/>
      <c r="E121" s="1"/>
      <c r="F121" s="1"/>
    </row>
    <row r="122" spans="3:6" ht="13.5">
      <c r="C122" s="1"/>
      <c r="D122" s="1"/>
      <c r="E122" s="1"/>
      <c r="F122" s="1"/>
    </row>
    <row r="123" spans="3:6" ht="13.5">
      <c r="C123" s="1"/>
      <c r="D123" s="1"/>
      <c r="E123" s="1"/>
      <c r="F123" s="1"/>
    </row>
    <row r="124" spans="3:6" ht="13.5">
      <c r="C124" s="1"/>
      <c r="D124" s="1"/>
      <c r="E124" s="1"/>
      <c r="F124" s="1"/>
    </row>
    <row r="125" spans="3:6" ht="13.5">
      <c r="C125" s="1"/>
      <c r="D125" s="1"/>
      <c r="E125" s="1"/>
      <c r="F125" s="1"/>
    </row>
    <row r="126" spans="3:6" ht="13.5">
      <c r="C126" s="1"/>
      <c r="D126" s="1"/>
      <c r="E126" s="1"/>
      <c r="F126" s="1"/>
    </row>
    <row r="127" spans="3:6" ht="13.5">
      <c r="C127" s="1"/>
      <c r="D127" s="1"/>
      <c r="E127" s="1"/>
      <c r="F127" s="1"/>
    </row>
    <row r="128" spans="3:6" ht="13.5">
      <c r="C128" s="1"/>
      <c r="D128" s="1"/>
      <c r="E128" s="1"/>
      <c r="F128" s="1"/>
    </row>
    <row r="129" spans="3:6" ht="13.5">
      <c r="C129" s="1"/>
      <c r="D129" s="1"/>
      <c r="E129" s="1"/>
      <c r="F129" s="1"/>
    </row>
    <row r="130" spans="3:6" ht="13.5">
      <c r="C130" s="1"/>
      <c r="D130" s="1"/>
      <c r="E130" s="1"/>
      <c r="F130" s="1"/>
    </row>
    <row r="131" spans="3:6" ht="13.5">
      <c r="C131" s="1"/>
      <c r="D131" s="1"/>
      <c r="E131" s="1"/>
      <c r="F131" s="1"/>
    </row>
    <row r="132" spans="3:6" ht="13.5">
      <c r="C132" s="1"/>
      <c r="D132" s="1"/>
      <c r="E132" s="1"/>
      <c r="F132" s="1"/>
    </row>
    <row r="133" spans="3:6" ht="13.5">
      <c r="C133" s="1"/>
      <c r="D133" s="1"/>
      <c r="E133" s="1"/>
      <c r="F133" s="1"/>
    </row>
    <row r="134" spans="3:6" ht="13.5">
      <c r="C134" s="1"/>
      <c r="D134" s="1"/>
      <c r="E134" s="1"/>
      <c r="F134" s="1"/>
    </row>
    <row r="135" spans="3:6" ht="13.5">
      <c r="C135" s="1"/>
      <c r="D135" s="1"/>
      <c r="E135" s="1"/>
      <c r="F135" s="1"/>
    </row>
    <row r="136" spans="3:6" ht="13.5">
      <c r="C136" s="1"/>
      <c r="D136" s="1"/>
      <c r="E136" s="1"/>
      <c r="F136" s="1"/>
    </row>
    <row r="137" spans="3:6" ht="13.5">
      <c r="C137" s="1"/>
      <c r="D137" s="1"/>
      <c r="E137" s="1"/>
      <c r="F137" s="1"/>
    </row>
    <row r="138" spans="3:6" ht="13.5">
      <c r="C138" s="1"/>
      <c r="D138" s="1"/>
      <c r="E138" s="1"/>
      <c r="F138" s="1"/>
    </row>
    <row r="139" spans="3:6" ht="13.5">
      <c r="C139" s="1"/>
      <c r="D139" s="1"/>
      <c r="E139" s="1"/>
      <c r="F139" s="1"/>
    </row>
    <row r="140" spans="3:6" ht="13.5">
      <c r="C140" s="1"/>
      <c r="D140" s="1"/>
      <c r="E140" s="1"/>
      <c r="F140" s="1"/>
    </row>
    <row r="141" spans="3:6" ht="13.5">
      <c r="C141" s="1"/>
      <c r="D141" s="1"/>
      <c r="E141" s="1"/>
      <c r="F141" s="1"/>
    </row>
    <row r="142" spans="3:6" ht="13.5">
      <c r="C142" s="1"/>
      <c r="D142" s="1"/>
      <c r="E142" s="1"/>
      <c r="F142" s="1"/>
    </row>
    <row r="143" spans="3:6" ht="13.5">
      <c r="C143" s="1"/>
      <c r="D143" s="1"/>
      <c r="E143" s="1"/>
      <c r="F143" s="1"/>
    </row>
    <row r="144" spans="3:6" ht="13.5">
      <c r="C144" s="1"/>
      <c r="D144" s="1"/>
      <c r="E144" s="1"/>
      <c r="F144" s="1"/>
    </row>
    <row r="145" spans="3:6" ht="13.5">
      <c r="C145" s="1"/>
      <c r="D145" s="1"/>
      <c r="E145" s="1"/>
      <c r="F145" s="1"/>
    </row>
    <row r="146" spans="3:6" ht="13.5">
      <c r="C146" s="1"/>
      <c r="D146" s="1"/>
      <c r="E146" s="1"/>
      <c r="F146" s="1"/>
    </row>
  </sheetData>
  <sheetProtection/>
  <mergeCells count="13">
    <mergeCell ref="A94:F94"/>
    <mergeCell ref="A2:F2"/>
    <mergeCell ref="A52:A54"/>
    <mergeCell ref="E3:F3"/>
    <mergeCell ref="A3:C3"/>
    <mergeCell ref="A4:A5"/>
    <mergeCell ref="B4:B5"/>
    <mergeCell ref="C4:C5"/>
    <mergeCell ref="F4:F5"/>
    <mergeCell ref="A6:F6"/>
    <mergeCell ref="A44:F44"/>
    <mergeCell ref="D4:D5"/>
    <mergeCell ref="E4:E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V'alova</cp:lastModifiedBy>
  <cp:lastPrinted>2023-10-19T08:24:56Z</cp:lastPrinted>
  <dcterms:created xsi:type="dcterms:W3CDTF">2004-09-11T05:05:19Z</dcterms:created>
  <dcterms:modified xsi:type="dcterms:W3CDTF">2023-10-19T08:42:50Z</dcterms:modified>
  <cp:category/>
  <cp:version/>
  <cp:contentType/>
  <cp:contentStatus/>
</cp:coreProperties>
</file>